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ssch_000\A\HSeV\Kader\Kaderrichtlinien\"/>
    </mc:Choice>
  </mc:AlternateContent>
  <bookViews>
    <workbookView xWindow="0" yWindow="0" windowWidth="28800" windowHeight="12132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E34" i="1"/>
  <c r="G34" i="1"/>
  <c r="I34" i="1"/>
  <c r="K34" i="1"/>
  <c r="Q34" i="1"/>
  <c r="S34" i="1"/>
  <c r="C33" i="1"/>
  <c r="E33" i="1"/>
  <c r="G33" i="1"/>
  <c r="I33" i="1"/>
  <c r="K33" i="1"/>
  <c r="Q33" i="1"/>
  <c r="S33" i="1"/>
  <c r="C32" i="1"/>
  <c r="E32" i="1"/>
  <c r="G32" i="1"/>
  <c r="I32" i="1"/>
  <c r="K32" i="1"/>
  <c r="Q32" i="1"/>
  <c r="S32" i="1"/>
  <c r="C31" i="1"/>
  <c r="E31" i="1"/>
  <c r="G31" i="1"/>
  <c r="I31" i="1"/>
  <c r="K31" i="1"/>
  <c r="Q31" i="1"/>
  <c r="S31" i="1"/>
  <c r="C30" i="1"/>
  <c r="E30" i="1"/>
  <c r="G30" i="1"/>
  <c r="I30" i="1"/>
  <c r="K30" i="1"/>
  <c r="Q30" i="1"/>
  <c r="S30" i="1"/>
  <c r="C29" i="1"/>
  <c r="E29" i="1"/>
  <c r="G29" i="1"/>
  <c r="I29" i="1"/>
  <c r="K29" i="1"/>
  <c r="Q29" i="1"/>
  <c r="S29" i="1"/>
  <c r="C28" i="1"/>
  <c r="E28" i="1"/>
  <c r="G28" i="1"/>
  <c r="I28" i="1"/>
  <c r="K28" i="1"/>
  <c r="Q28" i="1"/>
  <c r="S28" i="1"/>
  <c r="C27" i="1"/>
  <c r="E27" i="1"/>
  <c r="G27" i="1"/>
  <c r="I27" i="1"/>
  <c r="K27" i="1"/>
  <c r="Q27" i="1"/>
  <c r="S27" i="1"/>
  <c r="C26" i="1"/>
  <c r="E26" i="1"/>
  <c r="G26" i="1"/>
  <c r="I26" i="1"/>
  <c r="K26" i="1"/>
  <c r="Q26" i="1"/>
  <c r="S26" i="1"/>
  <c r="C25" i="1"/>
  <c r="E25" i="1"/>
  <c r="G25" i="1"/>
  <c r="I25" i="1"/>
  <c r="K25" i="1"/>
  <c r="Q25" i="1"/>
  <c r="S25" i="1"/>
  <c r="C24" i="1"/>
  <c r="E24" i="1"/>
  <c r="G24" i="1"/>
  <c r="I24" i="1"/>
  <c r="K24" i="1"/>
  <c r="Q24" i="1"/>
  <c r="S24" i="1"/>
  <c r="C23" i="1"/>
  <c r="E23" i="1"/>
  <c r="G23" i="1"/>
  <c r="I23" i="1"/>
  <c r="K23" i="1"/>
  <c r="M23" i="1"/>
  <c r="O23" i="1"/>
  <c r="Q23" i="1"/>
  <c r="S23" i="1"/>
  <c r="C22" i="1"/>
  <c r="E22" i="1"/>
  <c r="G22" i="1"/>
  <c r="I22" i="1"/>
  <c r="K22" i="1"/>
  <c r="M22" i="1"/>
  <c r="O22" i="1"/>
  <c r="Q22" i="1"/>
  <c r="S22" i="1"/>
  <c r="C21" i="1"/>
  <c r="E21" i="1"/>
  <c r="G21" i="1"/>
  <c r="I21" i="1"/>
  <c r="K21" i="1"/>
  <c r="M21" i="1"/>
  <c r="O21" i="1"/>
  <c r="Q21" i="1"/>
  <c r="S21" i="1"/>
  <c r="C20" i="1"/>
  <c r="E20" i="1"/>
  <c r="G20" i="1"/>
  <c r="I20" i="1"/>
  <c r="K20" i="1"/>
  <c r="M20" i="1"/>
  <c r="O20" i="1"/>
  <c r="Q20" i="1"/>
  <c r="S20" i="1"/>
  <c r="C19" i="1"/>
  <c r="E19" i="1"/>
  <c r="G19" i="1"/>
  <c r="I19" i="1"/>
  <c r="K19" i="1"/>
  <c r="M19" i="1"/>
  <c r="O19" i="1"/>
  <c r="Q19" i="1"/>
  <c r="S19" i="1"/>
  <c r="C18" i="1"/>
  <c r="E18" i="1"/>
  <c r="G18" i="1"/>
  <c r="I18" i="1"/>
  <c r="K18" i="1"/>
  <c r="M18" i="1"/>
  <c r="O18" i="1"/>
  <c r="Q18" i="1"/>
  <c r="S18" i="1"/>
  <c r="C17" i="1"/>
  <c r="E17" i="1"/>
  <c r="G17" i="1"/>
  <c r="I17" i="1"/>
  <c r="K17" i="1"/>
  <c r="M17" i="1"/>
  <c r="O17" i="1"/>
  <c r="Q17" i="1"/>
  <c r="S17" i="1"/>
  <c r="C16" i="1"/>
  <c r="E16" i="1"/>
  <c r="G16" i="1"/>
  <c r="I16" i="1"/>
  <c r="K16" i="1"/>
  <c r="M16" i="1"/>
  <c r="O16" i="1"/>
  <c r="Q16" i="1"/>
  <c r="S16" i="1"/>
  <c r="C15" i="1"/>
  <c r="E15" i="1"/>
  <c r="G15" i="1"/>
  <c r="I15" i="1"/>
  <c r="K15" i="1"/>
  <c r="M15" i="1"/>
  <c r="O15" i="1"/>
  <c r="Q15" i="1"/>
  <c r="S15" i="1"/>
  <c r="C14" i="1"/>
  <c r="E14" i="1"/>
  <c r="G14" i="1"/>
  <c r="I14" i="1"/>
  <c r="K14" i="1"/>
  <c r="M14" i="1"/>
  <c r="O14" i="1"/>
  <c r="Q14" i="1"/>
  <c r="S14" i="1"/>
  <c r="T31" i="1" l="1"/>
  <c r="T22" i="1"/>
  <c r="T32" i="1"/>
  <c r="T26" i="1"/>
  <c r="T25" i="1"/>
  <c r="T33" i="1"/>
  <c r="T34" i="1"/>
  <c r="T30" i="1"/>
  <c r="T29" i="1"/>
  <c r="T20" i="1"/>
  <c r="T27" i="1"/>
  <c r="T28" i="1"/>
  <c r="T24" i="1"/>
  <c r="T21" i="1"/>
  <c r="T23" i="1"/>
  <c r="T19" i="1"/>
  <c r="T18" i="1"/>
  <c r="T17" i="1"/>
  <c r="T16" i="1"/>
  <c r="T15" i="1"/>
  <c r="T14" i="1"/>
  <c r="AB12" i="1" l="1"/>
  <c r="Z12" i="1"/>
  <c r="X12" i="1"/>
  <c r="S12" i="1"/>
  <c r="S13" i="1"/>
  <c r="C13" i="1"/>
  <c r="E13" i="1"/>
  <c r="G13" i="1"/>
  <c r="I13" i="1"/>
  <c r="K13" i="1"/>
  <c r="M13" i="1"/>
  <c r="O13" i="1"/>
  <c r="Q13" i="1"/>
  <c r="Q12" i="1"/>
  <c r="O12" i="1"/>
  <c r="M12" i="1"/>
  <c r="K12" i="1"/>
  <c r="I12" i="1"/>
  <c r="G12" i="1"/>
  <c r="E12" i="1"/>
  <c r="C12" i="1"/>
  <c r="AC12" i="1" l="1"/>
  <c r="AC10" i="1" s="1"/>
  <c r="T13" i="1"/>
  <c r="AB10" i="1"/>
  <c r="T12" i="1"/>
  <c r="T10" i="1" l="1"/>
  <c r="B8" i="1" s="1"/>
</calcChain>
</file>

<file path=xl/sharedStrings.xml><?xml version="1.0" encoding="utf-8"?>
<sst xmlns="http://schemas.openxmlformats.org/spreadsheetml/2006/main" count="67" uniqueCount="44">
  <si>
    <t>Sportfördergruppe Punkterechner</t>
  </si>
  <si>
    <t>Name</t>
  </si>
  <si>
    <t>Vorname</t>
  </si>
  <si>
    <t>Geburtsdatum</t>
  </si>
  <si>
    <t>Bootsklasse</t>
  </si>
  <si>
    <t>Folgende Veranstaltungen wurden besucht:</t>
  </si>
  <si>
    <t>Platzierung 1. Hälfte</t>
  </si>
  <si>
    <t>Platzierung TOP 5</t>
  </si>
  <si>
    <t>Küstenrevier</t>
  </si>
  <si>
    <t>HSeV Regatta</t>
  </si>
  <si>
    <t>IDJÜM</t>
  </si>
  <si>
    <t>HSeV Lehrgang</t>
  </si>
  <si>
    <t>mind. 5 Tage Lehrgang</t>
  </si>
  <si>
    <t>HSeV Lehrgang mehr als 3 Tage</t>
  </si>
  <si>
    <t>x</t>
  </si>
  <si>
    <t>Punkte</t>
  </si>
  <si>
    <t>Summe Punkte</t>
  </si>
  <si>
    <t>Punkte2</t>
  </si>
  <si>
    <t>Punkte3</t>
  </si>
  <si>
    <t>Punkte4</t>
  </si>
  <si>
    <t>Punkte5</t>
  </si>
  <si>
    <t>Punkte6</t>
  </si>
  <si>
    <t>Punkte7</t>
  </si>
  <si>
    <t>Punkte8</t>
  </si>
  <si>
    <t>Segelclub</t>
  </si>
  <si>
    <t>Nachweis liegt bei?</t>
  </si>
  <si>
    <t>Ja</t>
  </si>
  <si>
    <t>Ganz einfache Befüllung: "x"-e setzen --&gt; Punkte errechnen sich automatisch</t>
  </si>
  <si>
    <t>Punkte9</t>
  </si>
  <si>
    <t>Lehrgang mit mehr als 7 Tagen</t>
  </si>
  <si>
    <t>Summe Gesamt</t>
  </si>
  <si>
    <t>Bonuspunkte</t>
  </si>
  <si>
    <t>Opti: Umstieg B nach A U11</t>
  </si>
  <si>
    <t>Opti: Umstieg B nach A U12</t>
  </si>
  <si>
    <t>Opti: Umstieg B nach A U13</t>
  </si>
  <si>
    <t>Summe Bonus Punkte</t>
  </si>
  <si>
    <t>Regatta XY</t>
  </si>
  <si>
    <t>X</t>
  </si>
  <si>
    <t>Straße</t>
  </si>
  <si>
    <t>Wohnort</t>
  </si>
  <si>
    <t>Postleitzahl</t>
  </si>
  <si>
    <t>E-Mail</t>
  </si>
  <si>
    <t>Eltern</t>
  </si>
  <si>
    <t>Mobil-Tel.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</si>
</sst>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8" xfId="0" applyNumberForma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1" fontId="0" fillId="0" borderId="0" xfId="0" applyNumberFormat="1"/>
  </cellXfs>
  <cellStyles count="1">
    <cellStyle name="Standard" xfId="0" builtinId="0"/>
  </cellStyles>
  <dxfs count="38">
    <dxf>
      <font>
        <b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18" Type="http://schemas.openxmlformats.org/officeDocument/2006/relationships/customXml" Target="../customXml/item13.xml"/><Relationship Id="rId26" Type="http://schemas.openxmlformats.org/officeDocument/2006/relationships/customXml" Target="../customXml/item21.xml"/><Relationship Id="rId3" Type="http://schemas.openxmlformats.org/officeDocument/2006/relationships/styles" Target="styles.xml"/><Relationship Id="rId21" Type="http://schemas.openxmlformats.org/officeDocument/2006/relationships/customXml" Target="../customXml/item16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17" Type="http://schemas.openxmlformats.org/officeDocument/2006/relationships/customXml" Target="../customXml/item12.xml"/><Relationship Id="rId25" Type="http://schemas.openxmlformats.org/officeDocument/2006/relationships/customXml" Target="../customXml/item20.xml"/><Relationship Id="rId2" Type="http://schemas.openxmlformats.org/officeDocument/2006/relationships/theme" Target="theme/theme1.xml"/><Relationship Id="rId16" Type="http://schemas.openxmlformats.org/officeDocument/2006/relationships/customXml" Target="../customXml/item11.xml"/><Relationship Id="rId20" Type="http://schemas.openxmlformats.org/officeDocument/2006/relationships/customXml" Target="../customXml/item15.xml"/><Relationship Id="rId29" Type="http://schemas.openxmlformats.org/officeDocument/2006/relationships/customXml" Target="../customXml/item24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24" Type="http://schemas.openxmlformats.org/officeDocument/2006/relationships/customXml" Target="../customXml/item19.xml"/><Relationship Id="rId5" Type="http://schemas.openxmlformats.org/officeDocument/2006/relationships/calcChain" Target="calcChain.xml"/><Relationship Id="rId15" Type="http://schemas.openxmlformats.org/officeDocument/2006/relationships/customXml" Target="../customXml/item10.xml"/><Relationship Id="rId23" Type="http://schemas.openxmlformats.org/officeDocument/2006/relationships/customXml" Target="../customXml/item18.xml"/><Relationship Id="rId28" Type="http://schemas.openxmlformats.org/officeDocument/2006/relationships/customXml" Target="../customXml/item23.xml"/><Relationship Id="rId10" Type="http://schemas.openxmlformats.org/officeDocument/2006/relationships/customXml" Target="../customXml/item5.xml"/><Relationship Id="rId19" Type="http://schemas.openxmlformats.org/officeDocument/2006/relationships/customXml" Target="../customXml/item1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Relationship Id="rId22" Type="http://schemas.openxmlformats.org/officeDocument/2006/relationships/customXml" Target="../customXml/item17.xml"/><Relationship Id="rId27" Type="http://schemas.openxmlformats.org/officeDocument/2006/relationships/customXml" Target="../customXml/item22.xml"/></Relationships>
</file>

<file path=xl/tables/table1.xml><?xml version="1.0" encoding="utf-8"?>
<table xmlns="http://schemas.openxmlformats.org/spreadsheetml/2006/main" id="1" name="Tabelle1" displayName="Tabelle1" ref="A11:U34" totalsRowShown="0" headerRowDxfId="37" dataDxfId="35" headerRowBorderDxfId="36" tableBorderDxfId="34" totalsRowBorderDxfId="33">
  <autoFilter ref="A11:U34"/>
  <tableColumns count="21">
    <tableColumn id="1" name="Folgende Veranstaltungen wurden besucht:" dataDxfId="32"/>
    <tableColumn id="2" name="Platzierung 1. Hälfte" dataDxfId="31"/>
    <tableColumn id="3" name="Punkte" dataDxfId="30">
      <calculatedColumnFormula>IF(B12="x",1,0)</calculatedColumnFormula>
    </tableColumn>
    <tableColumn id="4" name="Platzierung TOP 5" dataDxfId="29"/>
    <tableColumn id="5" name="Punkte2" dataDxfId="28">
      <calculatedColumnFormula>IF(D12="x",1,0)</calculatedColumnFormula>
    </tableColumn>
    <tableColumn id="6" name="Küstenrevier" dataDxfId="27"/>
    <tableColumn id="7" name="Punkte3" dataDxfId="26">
      <calculatedColumnFormula>IF(F12="x",3,0)</calculatedColumnFormula>
    </tableColumn>
    <tableColumn id="8" name="HSeV Regatta" dataDxfId="25"/>
    <tableColumn id="9" name="Punkte4" dataDxfId="24">
      <calculatedColumnFormula>IF(H12="x",2,0)</calculatedColumnFormula>
    </tableColumn>
    <tableColumn id="10" name="IDJÜM" dataDxfId="23"/>
    <tableColumn id="11" name="Punkte5" dataDxfId="22">
      <calculatedColumnFormula>IF(J12="x",5,0)</calculatedColumnFormula>
    </tableColumn>
    <tableColumn id="12" name="HSeV Lehrgang" dataDxfId="21"/>
    <tableColumn id="13" name="Punkte6" dataDxfId="20">
      <calculatedColumnFormula>IF(L12="x",1,0)</calculatedColumnFormula>
    </tableColumn>
    <tableColumn id="14" name="mind. 5 Tage Lehrgang" dataDxfId="19"/>
    <tableColumn id="15" name="Punkte7" dataDxfId="18">
      <calculatedColumnFormula>IF(N12="x",3,0)</calculatedColumnFormula>
    </tableColumn>
    <tableColumn id="16" name="HSeV Lehrgang mehr als 3 Tage" dataDxfId="17"/>
    <tableColumn id="17" name="Punkte8" dataDxfId="16">
      <calculatedColumnFormula>IF(P12="x",2,0)</calculatedColumnFormula>
    </tableColumn>
    <tableColumn id="19" name="Lehrgang mit mehr als 7 Tagen" dataDxfId="15"/>
    <tableColumn id="20" name="Punkte9" dataDxfId="14">
      <calculatedColumnFormula>IF(Tabelle1[[#This Row],[Lehrgang mit mehr als 7 Tagen]]="x",5,)</calculatedColumnFormula>
    </tableColumn>
    <tableColumn id="18" name="Summe Punkte" dataDxfId="13">
      <calculatedColumnFormula>IF(Tabelle1[[#This Row],[Folgende Veranstaltungen wurden besucht:]]="Bonus",,C12+E12+G12+I12+K12+M12+O12+Q12+1+Tabelle1[[#This Row],[Punkte9]])</calculatedColumnFormula>
    </tableColumn>
    <tableColumn id="21" name="Nachweis liegt bei?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W11:AC12" totalsRowShown="0" headerRowDxfId="11" dataDxfId="9" headerRowBorderDxfId="10" tableBorderDxfId="8" totalsRowBorderDxfId="7">
  <autoFilter ref="W11:AC12"/>
  <tableColumns count="7">
    <tableColumn id="1" name="Opti: Umstieg B nach A U11" dataDxfId="6"/>
    <tableColumn id="2" name="Punkte" dataDxfId="5">
      <calculatedColumnFormula>IF(Tabelle2[Opti: Umstieg B nach A U11]="x",4,)</calculatedColumnFormula>
    </tableColumn>
    <tableColumn id="3" name="Opti: Umstieg B nach A U12" dataDxfId="4"/>
    <tableColumn id="4" name="Punkte2" dataDxfId="3">
      <calculatedColumnFormula>IF(Tabelle2[Opti: Umstieg B nach A U12]="x",3,)</calculatedColumnFormula>
    </tableColumn>
    <tableColumn id="5" name="Opti: Umstieg B nach A U13" dataDxfId="2"/>
    <tableColumn id="6" name="Punkte3" dataDxfId="1">
      <calculatedColumnFormula>IF(Tabelle2[Opti: Umstieg B nach A U13]="x",2,)</calculatedColumnFormula>
    </tableColumn>
    <tableColumn id="11" name="Summe Bonus Punkte" dataDxfId="0">
      <calculatedColumnFormula>Tabelle2[Punkte]+Tabelle2[Punkte2]+Tabelle2[Punkte3]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workbookViewId="0">
      <selection activeCell="A13" sqref="A13"/>
    </sheetView>
  </sheetViews>
  <sheetFormatPr baseColWidth="10" defaultRowHeight="13.8" x14ac:dyDescent="0.25"/>
  <cols>
    <col min="1" max="1" width="41" customWidth="1"/>
    <col min="2" max="2" width="10.59765625" customWidth="1"/>
    <col min="3" max="3" width="10.59765625" hidden="1" customWidth="1"/>
    <col min="4" max="4" width="10.59765625" customWidth="1"/>
    <col min="5" max="5" width="10.59765625" hidden="1" customWidth="1"/>
    <col min="6" max="6" width="14.5" bestFit="1" customWidth="1"/>
    <col min="7" max="7" width="10.59765625" hidden="1" customWidth="1"/>
    <col min="8" max="8" width="11.796875" customWidth="1"/>
    <col min="9" max="9" width="10.59765625" hidden="1" customWidth="1"/>
    <col min="10" max="10" width="10.59765625" customWidth="1"/>
    <col min="11" max="11" width="10.59765625" hidden="1" customWidth="1"/>
    <col min="12" max="12" width="10.59765625" customWidth="1"/>
    <col min="13" max="13" width="10.59765625" hidden="1" customWidth="1"/>
    <col min="14" max="14" width="10.59765625" customWidth="1"/>
    <col min="15" max="15" width="10.59765625" hidden="1" customWidth="1"/>
    <col min="16" max="16" width="10.59765625" customWidth="1"/>
    <col min="17" max="17" width="11.09765625" hidden="1" customWidth="1"/>
    <col min="19" max="19" width="0" hidden="1" customWidth="1"/>
    <col min="20" max="20" width="10.5" style="4" customWidth="1"/>
    <col min="21" max="21" width="17.59765625" bestFit="1" customWidth="1"/>
    <col min="22" max="22" width="11.09765625" style="1"/>
    <col min="23" max="23" width="14.59765625" style="6" bestFit="1" customWidth="1"/>
    <col min="24" max="24" width="10.59765625" style="6" hidden="1" customWidth="1"/>
    <col min="25" max="25" width="14.59765625" style="6" bestFit="1" customWidth="1"/>
    <col min="26" max="26" width="10.59765625" style="6" hidden="1" customWidth="1"/>
    <col min="27" max="27" width="14.59765625" style="6" bestFit="1" customWidth="1"/>
    <col min="28" max="28" width="10.59765625" style="6" hidden="1" customWidth="1"/>
    <col min="29" max="29" width="14.3984375" style="6" bestFit="1" customWidth="1"/>
    <col min="30" max="30" width="10.59765625" style="6" customWidth="1"/>
    <col min="31" max="31" width="14.3984375" style="6" bestFit="1" customWidth="1"/>
    <col min="32" max="32" width="10.59765625" style="6" customWidth="1"/>
    <col min="33" max="33" width="11.09765625" style="6"/>
  </cols>
  <sheetData>
    <row r="1" spans="1:33" x14ac:dyDescent="0.25">
      <c r="A1" t="s">
        <v>0</v>
      </c>
      <c r="P1" t="s">
        <v>42</v>
      </c>
    </row>
    <row r="2" spans="1:33" x14ac:dyDescent="0.25">
      <c r="P2" s="5" t="s">
        <v>1</v>
      </c>
    </row>
    <row r="3" spans="1:33" x14ac:dyDescent="0.25">
      <c r="A3" s="5" t="s">
        <v>1</v>
      </c>
      <c r="B3" s="33"/>
      <c r="H3" s="5" t="s">
        <v>38</v>
      </c>
      <c r="J3" s="33"/>
      <c r="P3" s="5" t="s">
        <v>2</v>
      </c>
    </row>
    <row r="4" spans="1:33" x14ac:dyDescent="0.25">
      <c r="A4" s="5" t="s">
        <v>2</v>
      </c>
      <c r="B4" s="33"/>
      <c r="H4" s="5" t="s">
        <v>39</v>
      </c>
      <c r="J4" s="33"/>
      <c r="P4" s="5" t="s">
        <v>41</v>
      </c>
    </row>
    <row r="5" spans="1:33" x14ac:dyDescent="0.25">
      <c r="A5" s="5" t="s">
        <v>3</v>
      </c>
      <c r="B5" s="29">
        <v>44562</v>
      </c>
      <c r="H5" s="5" t="s">
        <v>40</v>
      </c>
      <c r="J5" s="34"/>
      <c r="P5" s="5" t="s">
        <v>43</v>
      </c>
    </row>
    <row r="6" spans="1:33" x14ac:dyDescent="0.25">
      <c r="A6" s="5" t="s">
        <v>4</v>
      </c>
      <c r="H6" s="5" t="s">
        <v>41</v>
      </c>
    </row>
    <row r="7" spans="1:33" x14ac:dyDescent="0.25">
      <c r="A7" s="5" t="s">
        <v>24</v>
      </c>
      <c r="H7" s="5" t="s">
        <v>43</v>
      </c>
    </row>
    <row r="8" spans="1:33" x14ac:dyDescent="0.25">
      <c r="A8" s="5" t="s">
        <v>15</v>
      </c>
      <c r="B8">
        <f>T10+AC10</f>
        <v>33</v>
      </c>
    </row>
    <row r="9" spans="1:33" x14ac:dyDescent="0.25">
      <c r="A9" s="30" t="s">
        <v>27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33" ht="14.4" thickBot="1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P10" s="31" t="s">
        <v>30</v>
      </c>
      <c r="Q10" s="31"/>
      <c r="R10" s="31"/>
      <c r="S10" s="19"/>
      <c r="T10" s="20">
        <f>SUM(T12:T998)</f>
        <v>31</v>
      </c>
      <c r="Z10" s="25" t="s">
        <v>31</v>
      </c>
      <c r="AA10" s="25" t="s">
        <v>31</v>
      </c>
      <c r="AB10" s="25">
        <f>SUM(AG12:AG999)</f>
        <v>0</v>
      </c>
      <c r="AC10" s="26">
        <f>SUM(AC12:AC999)</f>
        <v>2</v>
      </c>
    </row>
    <row r="11" spans="1:33" s="3" customFormat="1" ht="55.2" x14ac:dyDescent="0.25">
      <c r="A11" s="7" t="s">
        <v>5</v>
      </c>
      <c r="B11" s="8" t="s">
        <v>6</v>
      </c>
      <c r="C11" s="8" t="s">
        <v>15</v>
      </c>
      <c r="D11" s="8" t="s">
        <v>7</v>
      </c>
      <c r="E11" s="8" t="s">
        <v>17</v>
      </c>
      <c r="F11" s="8" t="s">
        <v>8</v>
      </c>
      <c r="G11" s="8" t="s">
        <v>18</v>
      </c>
      <c r="H11" s="8" t="s">
        <v>9</v>
      </c>
      <c r="I11" s="8" t="s">
        <v>19</v>
      </c>
      <c r="J11" s="8" t="s">
        <v>10</v>
      </c>
      <c r="K11" s="8" t="s">
        <v>20</v>
      </c>
      <c r="L11" s="8" t="s">
        <v>11</v>
      </c>
      <c r="M11" s="8" t="s">
        <v>21</v>
      </c>
      <c r="N11" s="8" t="s">
        <v>12</v>
      </c>
      <c r="O11" s="8" t="s">
        <v>22</v>
      </c>
      <c r="P11" s="8" t="s">
        <v>13</v>
      </c>
      <c r="Q11" s="8" t="s">
        <v>23</v>
      </c>
      <c r="R11" s="8" t="s">
        <v>29</v>
      </c>
      <c r="S11" s="13" t="s">
        <v>28</v>
      </c>
      <c r="T11" s="16" t="s">
        <v>16</v>
      </c>
      <c r="U11" s="2" t="s">
        <v>25</v>
      </c>
      <c r="W11" s="7" t="s">
        <v>32</v>
      </c>
      <c r="X11" s="8" t="s">
        <v>15</v>
      </c>
      <c r="Y11" s="8" t="s">
        <v>33</v>
      </c>
      <c r="Z11" s="8" t="s">
        <v>17</v>
      </c>
      <c r="AA11" s="8" t="s">
        <v>34</v>
      </c>
      <c r="AB11" s="8" t="s">
        <v>18</v>
      </c>
      <c r="AC11" s="23" t="s">
        <v>35</v>
      </c>
    </row>
    <row r="12" spans="1:33" ht="14.4" thickBot="1" x14ac:dyDescent="0.3">
      <c r="A12" s="9"/>
      <c r="B12" s="10"/>
      <c r="C12" s="10">
        <f t="shared" ref="C12:C34" si="0">IF(B12="x",1,0)</f>
        <v>0</v>
      </c>
      <c r="D12" s="10"/>
      <c r="E12" s="10">
        <f t="shared" ref="E12:E34" si="1">IF(D12="x",1,0)</f>
        <v>0</v>
      </c>
      <c r="F12" s="10"/>
      <c r="G12" s="10">
        <f t="shared" ref="G12:G34" si="2">IF(F12="x",3,0)</f>
        <v>0</v>
      </c>
      <c r="H12" s="10"/>
      <c r="I12" s="10">
        <f t="shared" ref="I12:I34" si="3">IF(H12="x",2,0)</f>
        <v>0</v>
      </c>
      <c r="J12" s="10"/>
      <c r="K12" s="10">
        <f t="shared" ref="K12:K34" si="4">IF(J12="x",5,0)</f>
        <v>0</v>
      </c>
      <c r="L12" s="10"/>
      <c r="M12" s="10">
        <f t="shared" ref="M12:M23" si="5">IF(L12="x",1,0)</f>
        <v>0</v>
      </c>
      <c r="N12" s="10"/>
      <c r="O12" s="10">
        <f t="shared" ref="O12:O23" si="6">IF(N12="x",3,0)</f>
        <v>0</v>
      </c>
      <c r="P12" s="10"/>
      <c r="Q12" s="10">
        <f t="shared" ref="Q12:Q34" si="7">IF(P12="x",2,0)</f>
        <v>0</v>
      </c>
      <c r="R12" s="10"/>
      <c r="S12" s="14">
        <f>IF(Tabelle1[[#This Row],[Lehrgang mit mehr als 7 Tagen]]="x",5,)</f>
        <v>0</v>
      </c>
      <c r="T12" s="17">
        <f>IF(Tabelle1[[#This Row],[Folgende Veranstaltungen wurden besucht:]]="Bonus",,C12+E12+G12+I12+K12+M12+O12+Q12+1+Tabelle1[[#This Row],[Punkte9]])</f>
        <v>1</v>
      </c>
      <c r="U12" s="1" t="s">
        <v>26</v>
      </c>
      <c r="W12" s="21"/>
      <c r="X12" s="22">
        <f>IF(Tabelle2[Opti: Umstieg B nach A U11]="x",4,)</f>
        <v>0</v>
      </c>
      <c r="Y12" s="22"/>
      <c r="Z12" s="22">
        <f>IF(Tabelle2[Opti: Umstieg B nach A U12]="x",3,)</f>
        <v>0</v>
      </c>
      <c r="AA12" s="22" t="s">
        <v>14</v>
      </c>
      <c r="AB12" s="22">
        <f>IF(Tabelle2[Opti: Umstieg B nach A U13]="x",2,)</f>
        <v>2</v>
      </c>
      <c r="AC12" s="24">
        <f>Tabelle2[Punkte]+Tabelle2[Punkte2]+Tabelle2[Punkte3]</f>
        <v>2</v>
      </c>
      <c r="AD12"/>
      <c r="AE12"/>
      <c r="AF12"/>
      <c r="AG12"/>
    </row>
    <row r="13" spans="1:33" ht="14.4" thickBot="1" x14ac:dyDescent="0.3">
      <c r="A13" s="11" t="s">
        <v>36</v>
      </c>
      <c r="B13" s="12" t="s">
        <v>37</v>
      </c>
      <c r="C13" s="12">
        <f t="shared" si="0"/>
        <v>1</v>
      </c>
      <c r="D13" s="12" t="s">
        <v>37</v>
      </c>
      <c r="E13" s="12">
        <f t="shared" si="1"/>
        <v>1</v>
      </c>
      <c r="F13" s="12"/>
      <c r="G13" s="12">
        <f t="shared" si="2"/>
        <v>0</v>
      </c>
      <c r="H13" s="12"/>
      <c r="I13" s="12">
        <f t="shared" si="3"/>
        <v>0</v>
      </c>
      <c r="J13" s="12" t="s">
        <v>37</v>
      </c>
      <c r="K13" s="12">
        <f t="shared" si="4"/>
        <v>5</v>
      </c>
      <c r="L13" s="12" t="s">
        <v>37</v>
      </c>
      <c r="M13" s="12">
        <f t="shared" si="5"/>
        <v>1</v>
      </c>
      <c r="N13" s="12"/>
      <c r="O13" s="12">
        <f t="shared" si="6"/>
        <v>0</v>
      </c>
      <c r="P13" s="12"/>
      <c r="Q13" s="12">
        <f t="shared" si="7"/>
        <v>0</v>
      </c>
      <c r="R13" s="12"/>
      <c r="S13" s="15">
        <f>IF(Tabelle1[[#This Row],[Lehrgang mit mehr als 7 Tagen]]="x",5,)</f>
        <v>0</v>
      </c>
      <c r="T13" s="18">
        <f>IF(Tabelle1[[#This Row],[Folgende Veranstaltungen wurden besucht:]]="Bonus",,C13+E13+G13+I13+K13+M13+O13+Q13+1+Tabelle1[[#This Row],[Punkte9]])</f>
        <v>9</v>
      </c>
      <c r="U13" s="1" t="s">
        <v>26</v>
      </c>
    </row>
    <row r="14" spans="1:33" x14ac:dyDescent="0.25">
      <c r="A14" s="11"/>
      <c r="B14" s="12"/>
      <c r="C14" s="12">
        <f t="shared" si="0"/>
        <v>0</v>
      </c>
      <c r="D14" s="12"/>
      <c r="E14" s="12">
        <f t="shared" si="1"/>
        <v>0</v>
      </c>
      <c r="F14" s="12"/>
      <c r="G14" s="12">
        <f t="shared" si="2"/>
        <v>0</v>
      </c>
      <c r="H14" s="12"/>
      <c r="I14" s="12">
        <f t="shared" si="3"/>
        <v>0</v>
      </c>
      <c r="J14" s="12"/>
      <c r="K14" s="12">
        <f t="shared" si="4"/>
        <v>0</v>
      </c>
      <c r="L14" s="12"/>
      <c r="M14" s="12">
        <f t="shared" si="5"/>
        <v>0</v>
      </c>
      <c r="N14" s="12"/>
      <c r="O14" s="12">
        <f t="shared" si="6"/>
        <v>0</v>
      </c>
      <c r="P14" s="12"/>
      <c r="Q14" s="12">
        <f t="shared" si="7"/>
        <v>0</v>
      </c>
      <c r="R14" s="12"/>
      <c r="S14" s="27">
        <f>IF(Tabelle1[[#This Row],[Lehrgang mit mehr als 7 Tagen]]="x",5,)</f>
        <v>0</v>
      </c>
      <c r="T14" s="28">
        <f>IF(Tabelle1[[#This Row],[Folgende Veranstaltungen wurden besucht:]]="Bonus",,C14+E14+G14+I14+K14+M14+O14+Q14+1+Tabelle1[[#This Row],[Punkte9]])</f>
        <v>1</v>
      </c>
      <c r="U14" s="12" t="s">
        <v>26</v>
      </c>
    </row>
    <row r="15" spans="1:33" x14ac:dyDescent="0.25">
      <c r="A15" s="11"/>
      <c r="B15" s="12"/>
      <c r="C15" s="12">
        <f t="shared" si="0"/>
        <v>0</v>
      </c>
      <c r="D15" s="12"/>
      <c r="E15" s="12">
        <f t="shared" si="1"/>
        <v>0</v>
      </c>
      <c r="F15" s="12"/>
      <c r="G15" s="12">
        <f t="shared" si="2"/>
        <v>0</v>
      </c>
      <c r="H15" s="12"/>
      <c r="I15" s="12">
        <f t="shared" si="3"/>
        <v>0</v>
      </c>
      <c r="J15" s="12"/>
      <c r="K15" s="12">
        <f t="shared" si="4"/>
        <v>0</v>
      </c>
      <c r="L15" s="12"/>
      <c r="M15" s="12">
        <f t="shared" si="5"/>
        <v>0</v>
      </c>
      <c r="N15" s="12"/>
      <c r="O15" s="12">
        <f t="shared" si="6"/>
        <v>0</v>
      </c>
      <c r="P15" s="12"/>
      <c r="Q15" s="12">
        <f t="shared" si="7"/>
        <v>0</v>
      </c>
      <c r="R15" s="12"/>
      <c r="S15" s="27">
        <f>IF(Tabelle1[[#This Row],[Lehrgang mit mehr als 7 Tagen]]="x",5,)</f>
        <v>0</v>
      </c>
      <c r="T15" s="28">
        <f>IF(Tabelle1[[#This Row],[Folgende Veranstaltungen wurden besucht:]]="Bonus",,C15+E15+G15+I15+K15+M15+O15+Q15+1+Tabelle1[[#This Row],[Punkte9]])</f>
        <v>1</v>
      </c>
      <c r="U15" s="12"/>
    </row>
    <row r="16" spans="1:33" x14ac:dyDescent="0.25">
      <c r="A16" s="11"/>
      <c r="B16" s="12"/>
      <c r="C16" s="12">
        <f t="shared" si="0"/>
        <v>0</v>
      </c>
      <c r="D16" s="12"/>
      <c r="E16" s="12">
        <f t="shared" si="1"/>
        <v>0</v>
      </c>
      <c r="F16" s="12"/>
      <c r="G16" s="12">
        <f t="shared" si="2"/>
        <v>0</v>
      </c>
      <c r="H16" s="12"/>
      <c r="I16" s="12">
        <f t="shared" si="3"/>
        <v>0</v>
      </c>
      <c r="J16" s="12"/>
      <c r="K16" s="12">
        <f t="shared" si="4"/>
        <v>0</v>
      </c>
      <c r="L16" s="12"/>
      <c r="M16" s="12">
        <f t="shared" si="5"/>
        <v>0</v>
      </c>
      <c r="N16" s="12"/>
      <c r="O16" s="12">
        <f t="shared" si="6"/>
        <v>0</v>
      </c>
      <c r="P16" s="12"/>
      <c r="Q16" s="12">
        <f t="shared" si="7"/>
        <v>0</v>
      </c>
      <c r="R16" s="12"/>
      <c r="S16" s="27">
        <f>IF(Tabelle1[[#This Row],[Lehrgang mit mehr als 7 Tagen]]="x",5,)</f>
        <v>0</v>
      </c>
      <c r="T16" s="28">
        <f>IF(Tabelle1[[#This Row],[Folgende Veranstaltungen wurden besucht:]]="Bonus",,C16+E16+G16+I16+K16+M16+O16+Q16+1+Tabelle1[[#This Row],[Punkte9]])</f>
        <v>1</v>
      </c>
      <c r="U16" s="12"/>
    </row>
    <row r="17" spans="1:21" x14ac:dyDescent="0.25">
      <c r="A17" s="11"/>
      <c r="B17" s="12"/>
      <c r="C17" s="12">
        <f t="shared" si="0"/>
        <v>0</v>
      </c>
      <c r="D17" s="12"/>
      <c r="E17" s="12">
        <f t="shared" si="1"/>
        <v>0</v>
      </c>
      <c r="F17" s="12"/>
      <c r="G17" s="12">
        <f t="shared" si="2"/>
        <v>0</v>
      </c>
      <c r="H17" s="12"/>
      <c r="I17" s="12">
        <f t="shared" si="3"/>
        <v>0</v>
      </c>
      <c r="J17" s="12"/>
      <c r="K17" s="12">
        <f t="shared" si="4"/>
        <v>0</v>
      </c>
      <c r="L17" s="12"/>
      <c r="M17" s="12">
        <f t="shared" si="5"/>
        <v>0</v>
      </c>
      <c r="N17" s="12"/>
      <c r="O17" s="12">
        <f t="shared" si="6"/>
        <v>0</v>
      </c>
      <c r="P17" s="12"/>
      <c r="Q17" s="12">
        <f t="shared" si="7"/>
        <v>0</v>
      </c>
      <c r="R17" s="12"/>
      <c r="S17" s="27">
        <f>IF(Tabelle1[[#This Row],[Lehrgang mit mehr als 7 Tagen]]="x",5,)</f>
        <v>0</v>
      </c>
      <c r="T17" s="28">
        <f>IF(Tabelle1[[#This Row],[Folgende Veranstaltungen wurden besucht:]]="Bonus",,C17+E17+G17+I17+K17+M17+O17+Q17+1+Tabelle1[[#This Row],[Punkte9]])</f>
        <v>1</v>
      </c>
      <c r="U17" s="12"/>
    </row>
    <row r="18" spans="1:21" x14ac:dyDescent="0.25">
      <c r="A18" s="11"/>
      <c r="B18" s="12"/>
      <c r="C18" s="12">
        <f t="shared" si="0"/>
        <v>0</v>
      </c>
      <c r="D18" s="12"/>
      <c r="E18" s="12">
        <f t="shared" si="1"/>
        <v>0</v>
      </c>
      <c r="F18" s="12"/>
      <c r="G18" s="12">
        <f t="shared" si="2"/>
        <v>0</v>
      </c>
      <c r="H18" s="12"/>
      <c r="I18" s="12">
        <f t="shared" si="3"/>
        <v>0</v>
      </c>
      <c r="J18" s="12"/>
      <c r="K18" s="12">
        <f t="shared" si="4"/>
        <v>0</v>
      </c>
      <c r="L18" s="12"/>
      <c r="M18" s="12">
        <f t="shared" si="5"/>
        <v>0</v>
      </c>
      <c r="N18" s="12"/>
      <c r="O18" s="12">
        <f t="shared" si="6"/>
        <v>0</v>
      </c>
      <c r="P18" s="12"/>
      <c r="Q18" s="12">
        <f t="shared" si="7"/>
        <v>0</v>
      </c>
      <c r="R18" s="12"/>
      <c r="S18" s="27">
        <f>IF(Tabelle1[[#This Row],[Lehrgang mit mehr als 7 Tagen]]="x",5,)</f>
        <v>0</v>
      </c>
      <c r="T18" s="28">
        <f>IF(Tabelle1[[#This Row],[Folgende Veranstaltungen wurden besucht:]]="Bonus",,C18+E18+G18+I18+K18+M18+O18+Q18+1+Tabelle1[[#This Row],[Punkte9]])</f>
        <v>1</v>
      </c>
      <c r="U18" s="12" t="s">
        <v>26</v>
      </c>
    </row>
    <row r="19" spans="1:21" x14ac:dyDescent="0.25">
      <c r="A19" s="11"/>
      <c r="B19" s="12"/>
      <c r="C19" s="12">
        <f t="shared" si="0"/>
        <v>0</v>
      </c>
      <c r="D19" s="12"/>
      <c r="E19" s="12">
        <f t="shared" si="1"/>
        <v>0</v>
      </c>
      <c r="F19" s="12"/>
      <c r="G19" s="12">
        <f t="shared" si="2"/>
        <v>0</v>
      </c>
      <c r="H19" s="12"/>
      <c r="I19" s="12">
        <f t="shared" si="3"/>
        <v>0</v>
      </c>
      <c r="J19" s="12"/>
      <c r="K19" s="12">
        <f t="shared" si="4"/>
        <v>0</v>
      </c>
      <c r="L19" s="12"/>
      <c r="M19" s="12">
        <f t="shared" si="5"/>
        <v>0</v>
      </c>
      <c r="N19" s="12"/>
      <c r="O19" s="12">
        <f t="shared" si="6"/>
        <v>0</v>
      </c>
      <c r="P19" s="12"/>
      <c r="Q19" s="12">
        <f t="shared" si="7"/>
        <v>0</v>
      </c>
      <c r="R19" s="12"/>
      <c r="S19" s="27">
        <f>IF(Tabelle1[[#This Row],[Lehrgang mit mehr als 7 Tagen]]="x",5,)</f>
        <v>0</v>
      </c>
      <c r="T19" s="28">
        <f>IF(Tabelle1[[#This Row],[Folgende Veranstaltungen wurden besucht:]]="Bonus",,C19+E19+G19+I19+K19+M19+O19+Q19+1+Tabelle1[[#This Row],[Punkte9]])</f>
        <v>1</v>
      </c>
      <c r="U19" s="12" t="s">
        <v>26</v>
      </c>
    </row>
    <row r="20" spans="1:21" x14ac:dyDescent="0.25">
      <c r="A20" s="11"/>
      <c r="B20" s="12"/>
      <c r="C20" s="12">
        <f t="shared" si="0"/>
        <v>0</v>
      </c>
      <c r="D20" s="12"/>
      <c r="E20" s="12">
        <f t="shared" si="1"/>
        <v>0</v>
      </c>
      <c r="F20" s="12"/>
      <c r="G20" s="12">
        <f t="shared" si="2"/>
        <v>0</v>
      </c>
      <c r="H20" s="12"/>
      <c r="I20" s="12">
        <f t="shared" si="3"/>
        <v>0</v>
      </c>
      <c r="J20" s="12"/>
      <c r="K20" s="12">
        <f t="shared" si="4"/>
        <v>0</v>
      </c>
      <c r="L20" s="12"/>
      <c r="M20" s="12">
        <f t="shared" si="5"/>
        <v>0</v>
      </c>
      <c r="N20" s="12"/>
      <c r="O20" s="12">
        <f t="shared" si="6"/>
        <v>0</v>
      </c>
      <c r="P20" s="12"/>
      <c r="Q20" s="12">
        <f t="shared" si="7"/>
        <v>0</v>
      </c>
      <c r="R20" s="12"/>
      <c r="S20" s="27">
        <f>IF(Tabelle1[[#This Row],[Lehrgang mit mehr als 7 Tagen]]="x",5,)</f>
        <v>0</v>
      </c>
      <c r="T20" s="28">
        <f>IF(Tabelle1[[#This Row],[Folgende Veranstaltungen wurden besucht:]]="Bonus",,C20+E20+G20+I20+K20+M20+O20+Q20+1+Tabelle1[[#This Row],[Punkte9]])</f>
        <v>1</v>
      </c>
      <c r="U20" s="12" t="s">
        <v>26</v>
      </c>
    </row>
    <row r="21" spans="1:21" x14ac:dyDescent="0.25">
      <c r="A21" s="11"/>
      <c r="B21" s="12"/>
      <c r="C21" s="12">
        <f t="shared" si="0"/>
        <v>0</v>
      </c>
      <c r="D21" s="12"/>
      <c r="E21" s="12">
        <f t="shared" si="1"/>
        <v>0</v>
      </c>
      <c r="F21" s="12"/>
      <c r="G21" s="12">
        <f t="shared" si="2"/>
        <v>0</v>
      </c>
      <c r="H21" s="12"/>
      <c r="I21" s="12">
        <f t="shared" si="3"/>
        <v>0</v>
      </c>
      <c r="J21" s="12"/>
      <c r="K21" s="12">
        <f t="shared" si="4"/>
        <v>0</v>
      </c>
      <c r="L21" s="12"/>
      <c r="M21" s="12">
        <f t="shared" si="5"/>
        <v>0</v>
      </c>
      <c r="N21" s="12"/>
      <c r="O21" s="12">
        <f t="shared" si="6"/>
        <v>0</v>
      </c>
      <c r="P21" s="12"/>
      <c r="Q21" s="12">
        <f t="shared" si="7"/>
        <v>0</v>
      </c>
      <c r="R21" s="12"/>
      <c r="S21" s="27">
        <f>IF(Tabelle1[[#This Row],[Lehrgang mit mehr als 7 Tagen]]="x",5,)</f>
        <v>0</v>
      </c>
      <c r="T21" s="28">
        <f>IF(Tabelle1[[#This Row],[Folgende Veranstaltungen wurden besucht:]]="Bonus",,C21+E21+G21+I21+K21+M21+O21+Q21+1+Tabelle1[[#This Row],[Punkte9]])</f>
        <v>1</v>
      </c>
      <c r="U21" s="12"/>
    </row>
    <row r="22" spans="1:21" x14ac:dyDescent="0.25">
      <c r="A22" s="11"/>
      <c r="B22" s="12"/>
      <c r="C22" s="12">
        <f t="shared" si="0"/>
        <v>0</v>
      </c>
      <c r="D22" s="12"/>
      <c r="E22" s="12">
        <f t="shared" si="1"/>
        <v>0</v>
      </c>
      <c r="F22" s="12"/>
      <c r="G22" s="12">
        <f t="shared" si="2"/>
        <v>0</v>
      </c>
      <c r="H22" s="12"/>
      <c r="I22" s="12">
        <f t="shared" si="3"/>
        <v>0</v>
      </c>
      <c r="J22" s="12"/>
      <c r="K22" s="12">
        <f t="shared" si="4"/>
        <v>0</v>
      </c>
      <c r="L22" s="12"/>
      <c r="M22" s="12">
        <f t="shared" si="5"/>
        <v>0</v>
      </c>
      <c r="N22" s="12"/>
      <c r="O22" s="12">
        <f t="shared" si="6"/>
        <v>0</v>
      </c>
      <c r="P22" s="12"/>
      <c r="Q22" s="12">
        <f t="shared" si="7"/>
        <v>0</v>
      </c>
      <c r="R22" s="12"/>
      <c r="S22" s="27">
        <f>IF(Tabelle1[[#This Row],[Lehrgang mit mehr als 7 Tagen]]="x",5,)</f>
        <v>0</v>
      </c>
      <c r="T22" s="28">
        <f>IF(Tabelle1[[#This Row],[Folgende Veranstaltungen wurden besucht:]]="Bonus",,C22+E22+G22+I22+K22+M22+O22+Q22+1+Tabelle1[[#This Row],[Punkte9]])</f>
        <v>1</v>
      </c>
      <c r="U22" s="12" t="s">
        <v>26</v>
      </c>
    </row>
    <row r="23" spans="1:21" x14ac:dyDescent="0.25">
      <c r="A23" s="11"/>
      <c r="B23" s="12"/>
      <c r="C23" s="12">
        <f t="shared" si="0"/>
        <v>0</v>
      </c>
      <c r="D23" s="12"/>
      <c r="E23" s="12">
        <f t="shared" si="1"/>
        <v>0</v>
      </c>
      <c r="F23" s="12"/>
      <c r="G23" s="12">
        <f t="shared" si="2"/>
        <v>0</v>
      </c>
      <c r="H23" s="12"/>
      <c r="I23" s="12">
        <f t="shared" si="3"/>
        <v>0</v>
      </c>
      <c r="J23" s="12"/>
      <c r="K23" s="12">
        <f t="shared" si="4"/>
        <v>0</v>
      </c>
      <c r="L23" s="12"/>
      <c r="M23" s="12">
        <f t="shared" si="5"/>
        <v>0</v>
      </c>
      <c r="N23" s="12"/>
      <c r="O23" s="12">
        <f t="shared" si="6"/>
        <v>0</v>
      </c>
      <c r="P23" s="12"/>
      <c r="Q23" s="12">
        <f t="shared" si="7"/>
        <v>0</v>
      </c>
      <c r="R23" s="12"/>
      <c r="S23" s="27">
        <f>IF(Tabelle1[[#This Row],[Lehrgang mit mehr als 7 Tagen]]="x",5,)</f>
        <v>0</v>
      </c>
      <c r="T23" s="28">
        <f>IF(Tabelle1[[#This Row],[Folgende Veranstaltungen wurden besucht:]]="Bonus",,C23+E23+G23+I23+K23+M23+O23+Q23+1+Tabelle1[[#This Row],[Punkte9]])</f>
        <v>1</v>
      </c>
      <c r="U23" s="12" t="s">
        <v>26</v>
      </c>
    </row>
    <row r="24" spans="1:21" x14ac:dyDescent="0.25">
      <c r="A24" s="11"/>
      <c r="B24" s="12"/>
      <c r="C24" s="12">
        <f t="shared" si="0"/>
        <v>0</v>
      </c>
      <c r="D24" s="12"/>
      <c r="E24" s="12">
        <f t="shared" si="1"/>
        <v>0</v>
      </c>
      <c r="F24" s="12"/>
      <c r="G24" s="12">
        <f t="shared" si="2"/>
        <v>0</v>
      </c>
      <c r="H24" s="12"/>
      <c r="I24" s="12">
        <f t="shared" si="3"/>
        <v>0</v>
      </c>
      <c r="J24" s="12"/>
      <c r="K24" s="12">
        <f t="shared" si="4"/>
        <v>0</v>
      </c>
      <c r="L24" s="12"/>
      <c r="M24" s="12"/>
      <c r="N24" s="12"/>
      <c r="O24" s="12"/>
      <c r="P24" s="12"/>
      <c r="Q24" s="12">
        <f t="shared" si="7"/>
        <v>0</v>
      </c>
      <c r="R24" s="12"/>
      <c r="S24" s="27">
        <f>IF(Tabelle1[[#This Row],[Lehrgang mit mehr als 7 Tagen]]="x",5,)</f>
        <v>0</v>
      </c>
      <c r="T24" s="28">
        <f>IF(Tabelle1[[#This Row],[Folgende Veranstaltungen wurden besucht:]]="Bonus",,C24+E24+G24+I24+K24+M24+O24+Q24+1+Tabelle1[[#This Row],[Punkte9]])</f>
        <v>1</v>
      </c>
      <c r="U24" s="12" t="s">
        <v>26</v>
      </c>
    </row>
    <row r="25" spans="1:21" x14ac:dyDescent="0.25">
      <c r="A25" s="11"/>
      <c r="B25" s="12"/>
      <c r="C25" s="12">
        <f t="shared" si="0"/>
        <v>0</v>
      </c>
      <c r="D25" s="12"/>
      <c r="E25" s="12">
        <f t="shared" si="1"/>
        <v>0</v>
      </c>
      <c r="F25" s="12"/>
      <c r="G25" s="12">
        <f t="shared" si="2"/>
        <v>0</v>
      </c>
      <c r="H25" s="12"/>
      <c r="I25" s="12">
        <f t="shared" si="3"/>
        <v>0</v>
      </c>
      <c r="J25" s="12"/>
      <c r="K25" s="12">
        <f t="shared" si="4"/>
        <v>0</v>
      </c>
      <c r="L25" s="12"/>
      <c r="M25" s="12"/>
      <c r="N25" s="12"/>
      <c r="O25" s="12"/>
      <c r="P25" s="12"/>
      <c r="Q25" s="12">
        <f t="shared" si="7"/>
        <v>0</v>
      </c>
      <c r="R25" s="12"/>
      <c r="S25" s="27">
        <f>IF(Tabelle1[[#This Row],[Lehrgang mit mehr als 7 Tagen]]="x",5,)</f>
        <v>0</v>
      </c>
      <c r="T25" s="28">
        <f>IF(Tabelle1[[#This Row],[Folgende Veranstaltungen wurden besucht:]]="Bonus",,C25+E25+G25+I25+K25+M25+O25+Q25+1+Tabelle1[[#This Row],[Punkte9]])</f>
        <v>1</v>
      </c>
      <c r="U25" s="12" t="s">
        <v>26</v>
      </c>
    </row>
    <row r="26" spans="1:21" x14ac:dyDescent="0.25">
      <c r="A26" s="11"/>
      <c r="B26" s="12"/>
      <c r="C26" s="12">
        <f t="shared" si="0"/>
        <v>0</v>
      </c>
      <c r="D26" s="12"/>
      <c r="E26" s="12">
        <f t="shared" si="1"/>
        <v>0</v>
      </c>
      <c r="F26" s="12"/>
      <c r="G26" s="12">
        <f t="shared" si="2"/>
        <v>0</v>
      </c>
      <c r="H26" s="12"/>
      <c r="I26" s="12">
        <f t="shared" si="3"/>
        <v>0</v>
      </c>
      <c r="J26" s="12"/>
      <c r="K26" s="12">
        <f t="shared" si="4"/>
        <v>0</v>
      </c>
      <c r="L26" s="12"/>
      <c r="M26" s="12"/>
      <c r="N26" s="12"/>
      <c r="O26" s="12"/>
      <c r="P26" s="12"/>
      <c r="Q26" s="12">
        <f t="shared" si="7"/>
        <v>0</v>
      </c>
      <c r="R26" s="12"/>
      <c r="S26" s="27">
        <f>IF(Tabelle1[[#This Row],[Lehrgang mit mehr als 7 Tagen]]="x",5,)</f>
        <v>0</v>
      </c>
      <c r="T26" s="28">
        <f>IF(Tabelle1[[#This Row],[Folgende Veranstaltungen wurden besucht:]]="Bonus",,C26+E26+G26+I26+K26+M26+O26+Q26+1+Tabelle1[[#This Row],[Punkte9]])</f>
        <v>1</v>
      </c>
      <c r="U26" s="12" t="s">
        <v>26</v>
      </c>
    </row>
    <row r="27" spans="1:21" x14ac:dyDescent="0.25">
      <c r="A27" s="11"/>
      <c r="B27" s="12"/>
      <c r="C27" s="12">
        <f t="shared" si="0"/>
        <v>0</v>
      </c>
      <c r="D27" s="12"/>
      <c r="E27" s="12">
        <f t="shared" si="1"/>
        <v>0</v>
      </c>
      <c r="F27" s="12"/>
      <c r="G27" s="12">
        <f t="shared" si="2"/>
        <v>0</v>
      </c>
      <c r="H27" s="12"/>
      <c r="I27" s="12">
        <f t="shared" si="3"/>
        <v>0</v>
      </c>
      <c r="J27" s="12"/>
      <c r="K27" s="12">
        <f t="shared" si="4"/>
        <v>0</v>
      </c>
      <c r="L27" s="12"/>
      <c r="M27" s="12"/>
      <c r="N27" s="12"/>
      <c r="O27" s="12"/>
      <c r="P27" s="12"/>
      <c r="Q27" s="12">
        <f t="shared" si="7"/>
        <v>0</v>
      </c>
      <c r="R27" s="12"/>
      <c r="S27" s="27">
        <f>IF(Tabelle1[[#This Row],[Lehrgang mit mehr als 7 Tagen]]="x",5,)</f>
        <v>0</v>
      </c>
      <c r="T27" s="28">
        <f>IF(Tabelle1[[#This Row],[Folgende Veranstaltungen wurden besucht:]]="Bonus",,C27+E27+G27+I27+K27+M27+O27+Q27+1+Tabelle1[[#This Row],[Punkte9]])</f>
        <v>1</v>
      </c>
      <c r="U27" s="12"/>
    </row>
    <row r="28" spans="1:21" x14ac:dyDescent="0.25">
      <c r="A28" s="11"/>
      <c r="B28" s="12"/>
      <c r="C28" s="12">
        <f t="shared" si="0"/>
        <v>0</v>
      </c>
      <c r="D28" s="12"/>
      <c r="E28" s="12">
        <f t="shared" si="1"/>
        <v>0</v>
      </c>
      <c r="F28" s="12"/>
      <c r="G28" s="12">
        <f t="shared" si="2"/>
        <v>0</v>
      </c>
      <c r="H28" s="12"/>
      <c r="I28" s="12">
        <f t="shared" si="3"/>
        <v>0</v>
      </c>
      <c r="J28" s="12"/>
      <c r="K28" s="12">
        <f t="shared" si="4"/>
        <v>0</v>
      </c>
      <c r="L28" s="12"/>
      <c r="M28" s="12"/>
      <c r="N28" s="12"/>
      <c r="O28" s="12"/>
      <c r="P28" s="12"/>
      <c r="Q28" s="12">
        <f t="shared" si="7"/>
        <v>0</v>
      </c>
      <c r="R28" s="12"/>
      <c r="S28" s="27">
        <f>IF(Tabelle1[[#This Row],[Lehrgang mit mehr als 7 Tagen]]="x",5,)</f>
        <v>0</v>
      </c>
      <c r="T28" s="28">
        <f>IF(Tabelle1[[#This Row],[Folgende Veranstaltungen wurden besucht:]]="Bonus",,C28+E28+G28+I28+K28+M28+O28+Q28+1+Tabelle1[[#This Row],[Punkte9]])</f>
        <v>1</v>
      </c>
      <c r="U28" s="12"/>
    </row>
    <row r="29" spans="1:21" x14ac:dyDescent="0.25">
      <c r="A29" s="11"/>
      <c r="B29" s="12"/>
      <c r="C29" s="12">
        <f t="shared" si="0"/>
        <v>0</v>
      </c>
      <c r="D29" s="12"/>
      <c r="E29" s="12">
        <f t="shared" si="1"/>
        <v>0</v>
      </c>
      <c r="F29" s="12"/>
      <c r="G29" s="12">
        <f t="shared" si="2"/>
        <v>0</v>
      </c>
      <c r="H29" s="12"/>
      <c r="I29" s="12">
        <f t="shared" si="3"/>
        <v>0</v>
      </c>
      <c r="J29" s="12"/>
      <c r="K29" s="12">
        <f t="shared" si="4"/>
        <v>0</v>
      </c>
      <c r="L29" s="12"/>
      <c r="M29" s="12"/>
      <c r="N29" s="12"/>
      <c r="O29" s="12"/>
      <c r="P29" s="12"/>
      <c r="Q29" s="12">
        <f t="shared" si="7"/>
        <v>0</v>
      </c>
      <c r="R29" s="12"/>
      <c r="S29" s="27">
        <f>IF(Tabelle1[[#This Row],[Lehrgang mit mehr als 7 Tagen]]="x",5,)</f>
        <v>0</v>
      </c>
      <c r="T29" s="28">
        <f>IF(Tabelle1[[#This Row],[Folgende Veranstaltungen wurden besucht:]]="Bonus",,C29+E29+G29+I29+K29+M29+O29+Q29+1+Tabelle1[[#This Row],[Punkte9]])</f>
        <v>1</v>
      </c>
      <c r="U29" s="12"/>
    </row>
    <row r="30" spans="1:21" x14ac:dyDescent="0.25">
      <c r="A30" s="11"/>
      <c r="B30" s="12"/>
      <c r="C30" s="12">
        <f t="shared" si="0"/>
        <v>0</v>
      </c>
      <c r="D30" s="12"/>
      <c r="E30" s="12">
        <f t="shared" si="1"/>
        <v>0</v>
      </c>
      <c r="F30" s="12"/>
      <c r="G30" s="12">
        <f t="shared" si="2"/>
        <v>0</v>
      </c>
      <c r="H30" s="12"/>
      <c r="I30" s="12">
        <f t="shared" si="3"/>
        <v>0</v>
      </c>
      <c r="J30" s="12"/>
      <c r="K30" s="12">
        <f t="shared" si="4"/>
        <v>0</v>
      </c>
      <c r="L30" s="12"/>
      <c r="M30" s="12"/>
      <c r="N30" s="12"/>
      <c r="O30" s="12"/>
      <c r="P30" s="12"/>
      <c r="Q30" s="12">
        <f t="shared" si="7"/>
        <v>0</v>
      </c>
      <c r="R30" s="12"/>
      <c r="S30" s="27">
        <f>IF(Tabelle1[[#This Row],[Lehrgang mit mehr als 7 Tagen]]="x",5,)</f>
        <v>0</v>
      </c>
      <c r="T30" s="28">
        <f>IF(Tabelle1[[#This Row],[Folgende Veranstaltungen wurden besucht:]]="Bonus",,C30+E30+G30+I30+K30+M30+O30+Q30+1+Tabelle1[[#This Row],[Punkte9]])</f>
        <v>1</v>
      </c>
      <c r="U30" s="12" t="s">
        <v>26</v>
      </c>
    </row>
    <row r="31" spans="1:21" x14ac:dyDescent="0.25">
      <c r="A31" s="11"/>
      <c r="B31" s="12"/>
      <c r="C31" s="12">
        <f t="shared" si="0"/>
        <v>0</v>
      </c>
      <c r="D31" s="12"/>
      <c r="E31" s="12">
        <f t="shared" si="1"/>
        <v>0</v>
      </c>
      <c r="F31" s="12"/>
      <c r="G31" s="12">
        <f t="shared" si="2"/>
        <v>0</v>
      </c>
      <c r="H31" s="12"/>
      <c r="I31" s="12">
        <f t="shared" si="3"/>
        <v>0</v>
      </c>
      <c r="J31" s="12"/>
      <c r="K31" s="12">
        <f t="shared" si="4"/>
        <v>0</v>
      </c>
      <c r="L31" s="12"/>
      <c r="M31" s="12"/>
      <c r="N31" s="12"/>
      <c r="O31" s="12"/>
      <c r="P31" s="12"/>
      <c r="Q31" s="12">
        <f t="shared" si="7"/>
        <v>0</v>
      </c>
      <c r="R31" s="12"/>
      <c r="S31" s="27">
        <f>IF(Tabelle1[[#This Row],[Lehrgang mit mehr als 7 Tagen]]="x",5,)</f>
        <v>0</v>
      </c>
      <c r="T31" s="28">
        <f>IF(Tabelle1[[#This Row],[Folgende Veranstaltungen wurden besucht:]]="Bonus",,C31+E31+G31+I31+K31+M31+O31+Q31+1+Tabelle1[[#This Row],[Punkte9]])</f>
        <v>1</v>
      </c>
      <c r="U31" s="12"/>
    </row>
    <row r="32" spans="1:21" x14ac:dyDescent="0.25">
      <c r="A32" s="11"/>
      <c r="B32" s="12"/>
      <c r="C32" s="12">
        <f t="shared" si="0"/>
        <v>0</v>
      </c>
      <c r="D32" s="12"/>
      <c r="E32" s="12">
        <f t="shared" si="1"/>
        <v>0</v>
      </c>
      <c r="F32" s="12"/>
      <c r="G32" s="12">
        <f t="shared" si="2"/>
        <v>0</v>
      </c>
      <c r="H32" s="12"/>
      <c r="I32" s="12">
        <f t="shared" si="3"/>
        <v>0</v>
      </c>
      <c r="J32" s="12"/>
      <c r="K32" s="12">
        <f t="shared" si="4"/>
        <v>0</v>
      </c>
      <c r="L32" s="12"/>
      <c r="M32" s="12"/>
      <c r="N32" s="12"/>
      <c r="O32" s="12"/>
      <c r="P32" s="12"/>
      <c r="Q32" s="12">
        <f t="shared" si="7"/>
        <v>0</v>
      </c>
      <c r="R32" s="12"/>
      <c r="S32" s="27">
        <f>IF(Tabelle1[[#This Row],[Lehrgang mit mehr als 7 Tagen]]="x",5,)</f>
        <v>0</v>
      </c>
      <c r="T32" s="28">
        <f>IF(Tabelle1[[#This Row],[Folgende Veranstaltungen wurden besucht:]]="Bonus",,C32+E32+G32+I32+K32+M32+O32+Q32+1+Tabelle1[[#This Row],[Punkte9]])</f>
        <v>1</v>
      </c>
      <c r="U32" s="12"/>
    </row>
    <row r="33" spans="1:21" x14ac:dyDescent="0.25">
      <c r="A33" s="11"/>
      <c r="B33" s="12"/>
      <c r="C33" s="12">
        <f t="shared" si="0"/>
        <v>0</v>
      </c>
      <c r="D33" s="12"/>
      <c r="E33" s="12">
        <f t="shared" si="1"/>
        <v>0</v>
      </c>
      <c r="F33" s="12"/>
      <c r="G33" s="12">
        <f t="shared" si="2"/>
        <v>0</v>
      </c>
      <c r="H33" s="12"/>
      <c r="I33" s="12">
        <f t="shared" si="3"/>
        <v>0</v>
      </c>
      <c r="J33" s="12"/>
      <c r="K33" s="12">
        <f t="shared" si="4"/>
        <v>0</v>
      </c>
      <c r="L33" s="12"/>
      <c r="M33" s="12"/>
      <c r="N33" s="12"/>
      <c r="O33" s="12"/>
      <c r="P33" s="12"/>
      <c r="Q33" s="12">
        <f t="shared" si="7"/>
        <v>0</v>
      </c>
      <c r="R33" s="12"/>
      <c r="S33" s="27">
        <f>IF(Tabelle1[[#This Row],[Lehrgang mit mehr als 7 Tagen]]="x",5,)</f>
        <v>0</v>
      </c>
      <c r="T33" s="28">
        <f>IF(Tabelle1[[#This Row],[Folgende Veranstaltungen wurden besucht:]]="Bonus",,C33+E33+G33+I33+K33+M33+O33+Q33+1+Tabelle1[[#This Row],[Punkte9]])</f>
        <v>1</v>
      </c>
      <c r="U33" s="12"/>
    </row>
    <row r="34" spans="1:21" x14ac:dyDescent="0.25">
      <c r="A34" s="11"/>
      <c r="B34" s="12"/>
      <c r="C34" s="12">
        <f t="shared" si="0"/>
        <v>0</v>
      </c>
      <c r="D34" s="12"/>
      <c r="E34" s="12">
        <f t="shared" si="1"/>
        <v>0</v>
      </c>
      <c r="F34" s="12"/>
      <c r="G34" s="12">
        <f t="shared" si="2"/>
        <v>0</v>
      </c>
      <c r="H34" s="12"/>
      <c r="I34" s="12">
        <f t="shared" si="3"/>
        <v>0</v>
      </c>
      <c r="J34" s="12"/>
      <c r="K34" s="12">
        <f t="shared" si="4"/>
        <v>0</v>
      </c>
      <c r="L34" s="12"/>
      <c r="M34" s="12"/>
      <c r="N34" s="12"/>
      <c r="O34" s="12"/>
      <c r="P34" s="12"/>
      <c r="Q34" s="12">
        <f t="shared" si="7"/>
        <v>0</v>
      </c>
      <c r="R34" s="12"/>
      <c r="S34" s="27">
        <f>IF(Tabelle1[[#This Row],[Lehrgang mit mehr als 7 Tagen]]="x",5,)</f>
        <v>0</v>
      </c>
      <c r="T34" s="28">
        <f>IF(Tabelle1[[#This Row],[Folgende Veranstaltungen wurden besucht:]]="Bonus",,C34+E34+G34+I34+K34+M34+O34+Q34+1+Tabelle1[[#This Row],[Punkte9]])</f>
        <v>1</v>
      </c>
      <c r="U34" s="12"/>
    </row>
  </sheetData>
  <mergeCells count="3">
    <mergeCell ref="A9:T9"/>
    <mergeCell ref="P10:R10"/>
    <mergeCell ref="A10:N10"/>
  </mergeCells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nXeGKudETKPeaCNGFh5iyLk1gcWWJqTgFQk8wGFUmjFC0m6hdwbr2zDsrBNVqK>WKYtREh0H9ts2FUXkWwi3HmSFtt/a9xaM3qHRIZ/ai503baZ4u6w2tWk4kjbhAfell5yHxWZLNW1sM5KSeJN2Q==</nXeGKudETKPeaCNGFh5iyLk1gcWWJqTgFQk8wGFUmjFC0m6hdwbr2zDsrBNVqK>
</file>

<file path=customXml/item10.xml><?xml version="1.0" encoding="utf-8"?>
<nXeGKudETKPeaCNGFh5i2aVdoOsLYjULCdH7T707tDyRRmguot4fEcJ2iD6f9>T5QMv0I9yo+dV+Lpd0twSg==</nXeGKudETKPeaCNGFh5i2aVdoOsLYjULCdH7T707tDyRRmguot4fEcJ2iD6f9>
</file>

<file path=customXml/item11.xml><?xml version="1.0" encoding="utf-8"?>
<NovaPath_DocInfoFromAfterSave>False</NovaPath_DocInfoFromAfterSave>
</file>

<file path=customXml/item12.xml><?xml version="1.0" encoding="utf-8"?>
<NovaPath_docClass>Public</NovaPath_docClass>
</file>

<file path=customXml/item13.xml><?xml version="1.0" encoding="utf-8"?>
<NovaPath_baseApplication>Microsoft Excel</NovaPath_baseApplication>
</file>

<file path=customXml/item14.xml><?xml version="1.0" encoding="utf-8"?>
<NovaPath_docID>ZVQCQPLZLJENNC8JS5TW5WSDX1</NovaPath_docID>
</file>

<file path=customXml/item15.xml><?xml version="1.0" encoding="utf-8"?>
<nXeGKudETKPeaCNGFh5i8sltj09I1nJ8AlBUytNZ1Ehih9jnZMZtoeNI9UMZ5>w0PIIyGfD5VLc1zoJj+TuoFY4ueCTbMjhBax3Xd7TB8=</nXeGKudETKPeaCNGFh5i8sltj09I1nJ8AlBUytNZ1Ehih9jnZMZtoeNI9UMZ5>
</file>

<file path=customXml/item16.xml><?xml version="1.0" encoding="utf-8"?>
<nXeGKudETKPeaCNGFh5i7cKyawAjgyQn9gyiebCxx1jD9eHXSWW9Lib2F1j9>1DqTGeh9I5YrnXBXTFQZQ6KNQyef/uUTUwx0pMwd4+HFA/XpOb++AiVwnM/mdeGY11ZNxF7xvyc+CslnHxlrgqRT8J95S8p1S+pIF6IaIWauWM+DpjO/VfLtUSBGc50qalrYnI8FHn/y+1lutZXpCpveW4SLfe17CysWRgo0oZgeIPlGxgEy84TtRo0LnFLeNdWNevrdbPJU1JvW+AQxug==</nXeGKudETKPeaCNGFh5i7cKyawAjgyQn9gyiebCxx1jD9eHXSWW9Lib2F1j9>
</file>

<file path=customXml/item17.xml><?xml version="1.0" encoding="utf-8"?>
<NovaPath_versionInfo>3.4.10.11016</NovaPath_versionInfo>
</file>

<file path=customXml/item18.xml><?xml version="1.0" encoding="utf-8"?>
<NovaPath_docClassID>1010</NovaPath_docClassID>
</file>

<file path=customXml/item19.xml><?xml version="1.0" encoding="utf-8"?>
<NovaPath_docName>D:\Segeln\HSeV\Kader - Förderung\Sportfördergruppe Punkterechner Optimist.xlsx</NovaPath_docName>
</file>

<file path=customXml/item2.xml><?xml version="1.0" encoding="utf-8"?>
<nXeGKudETKPeaCNGFh5iKXsadLDxTRe0xbrxgS3asWaSdlBY0sLX5pYu7jLmo>SiTVZYrZoP6lgSCTj6v0lYUXo7rptB3vsxE98fSlaTok74hHqUQ//z+IzG3f3dKdNUyW4Kjm/X9VSbJA4Gr5MW0KPH+B642pxXdDNArGooo=</nXeGKudETKPeaCNGFh5iKXsadLDxTRe0xbrxgS3asWaSdlBY0sLX5pYu7jLmo>
</file>

<file path=customXml/item20.xml><?xml version="1.0" encoding="utf-8"?>
<NovaPath_tenantID>8BC9BD9B-31E2-4E97-ABE0-B03814292429</NovaPath_tenantID>
</file>

<file path=customXml/item21.xml><?xml version="1.0" encoding="utf-8"?>
<nXeGKudETKPeaCNGFh5ix5fP7fSWtl37NIroXmYBQsS1cecqKZfGozr8W9iy>lRNKEdCWJXNAkniveh3+yQ==</nXeGKudETKPeaCNGFh5ix5fP7fSWtl37NIroXmYBQsS1cecqKZfGozr8W9iy>
</file>

<file path=customXml/item22.xml><?xml version="1.0" encoding="utf-8"?>
<nXeGKudETKPeaCNGFh5iy53cs4YTjZQd4Re9Stbph13fJwq3N1dxRUwfkxNCzGbktJIbKf2q8mQyY814Q>GoBUcRQBOiWNv9cnqy33XA==</nXeGKudETKPeaCNGFh5iy53cs4YTjZQd4Re9Stbph13fJwq3N1dxRUwfkxNCzGbktJIbKf2q8mQyY814Q>
</file>

<file path=customXml/item23.xml><?xml version="1.0" encoding="utf-8"?>
<NovaPath_docPath>D:\Segeln\HSeV\Kader - Förderung</NovaPath_docPath>
</file>

<file path=customXml/item24.xml><?xml version="1.0" encoding="utf-8"?>
<nXeGKudETKPeaCNGFh5i5IeuWeXv6XDtePDOrtUSOqWwmvYa7PTRiLQvIZkriN4zFxEJfkpx7yiWurrFRQTw>wET7z3APVwWLb5suGR4vTptv1m9DkTWWxkk+1+Ek1QM=</nXeGKudETKPeaCNGFh5i5IeuWeXv6XDtePDOrtUSOqWwmvYa7PTRiLQvIZkriN4zFxEJfkpx7yiWurrFRQTw>
</file>

<file path=customXml/item3.xml><?xml version="1.0" encoding="utf-8"?>
<NovaPath_docAuthor>Rischard Jan Peter CLD IVX</NovaPath_docAuthor>
</file>

<file path=customXml/item4.xml><?xml version="1.0" encoding="utf-8"?>
<NovaPath_docOwner>z248346</NovaPath_docOwner>
</file>

<file path=customXml/item5.xml><?xml version="1.0" encoding="utf-8"?>
<nXeGKudETKPeaCNGFh5iTSI5UodjD94nh7U7VklxY>bj1Lwi5fh+AN13mpdokRcPCk7a5+Nqc64/G6xNb0EexRijB/EzG4sgNwapbd88YMoY2o7maUUkWpFqZNRL/Nrw==</nXeGKudETKPeaCNGFh5iTSI5UodjD94nh7U7VklxY>
</file>

<file path=customXml/item6.xml><?xml version="1.0" encoding="utf-8"?>
<nXeGKudETKPeaCNGFh5ix5fP7fSWtl37NIroXmZyHIynb9qBde2n67FOJFV2>eDRB324l0Mn4dbbVFF/GnQ==</nXeGKudETKPeaCNGFh5ix5fP7fSWtl37NIroXmZyHIynb9qBde2n67FOJFV2>
</file>

<file path=customXml/item7.xml><?xml version="1.0" encoding="utf-8"?>
<nXeGKudETKPeaCNGFh5i0BGlH9ci87cLWvMx3DlPzuAPh2gY9s703zKUS7uW>1DqTGeh9I5YrnXBXTFQZQ6KNQyef/uUTUwx0pMwd4+HFA/XpOb++AiVwnM/mdeGY11ZNxF7xvyc+CslnHxlrgnb1snf/fS9Obj/J0l5FTxI=</nXeGKudETKPeaCNGFh5i0BGlH9ci87cLWvMx3DlPzuAPh2gY9s703zKUS7uW>
</file>

<file path=customXml/item8.xml><?xml version="1.0" encoding="utf-8"?>
<nXeGKudETKPeaCNGFh5ix5fP7fSWtl37NIroXmZN38TajkfZeW3Vf6bvmNn8>Q4+R7I8cahrCCVzUTUbwwp6eaUyl4gu031F/8HYcneaqZiZ36MKKFnBLIanSHm/S</nXeGKudETKPeaCNGFh5ix5fP7fSWtl37NIroXmZN38TajkfZeW3Vf6bvmNn8>
</file>

<file path=customXml/item9.xml><?xml version="1.0" encoding="utf-8"?>
<NovaPath_docClassDate>10/23/2017 13:02:51</NovaPath_docClassDate>
</file>

<file path=customXml/itemProps1.xml><?xml version="1.0" encoding="utf-8"?>
<ds:datastoreItem xmlns:ds="http://schemas.openxmlformats.org/officeDocument/2006/customXml" ds:itemID="{A2460AEE-EA20-4DD4-86F0-F1FD78B649E6}">
  <ds:schemaRefs/>
</ds:datastoreItem>
</file>

<file path=customXml/itemProps10.xml><?xml version="1.0" encoding="utf-8"?>
<ds:datastoreItem xmlns:ds="http://schemas.openxmlformats.org/officeDocument/2006/customXml" ds:itemID="{01A5BC3E-3D5F-4A99-9CCB-7FCC008D0438}">
  <ds:schemaRefs/>
</ds:datastoreItem>
</file>

<file path=customXml/itemProps11.xml><?xml version="1.0" encoding="utf-8"?>
<ds:datastoreItem xmlns:ds="http://schemas.openxmlformats.org/officeDocument/2006/customXml" ds:itemID="{1FE8038C-FE87-4412-8DFC-6400E4F01E00}">
  <ds:schemaRefs/>
</ds:datastoreItem>
</file>

<file path=customXml/itemProps12.xml><?xml version="1.0" encoding="utf-8"?>
<ds:datastoreItem xmlns:ds="http://schemas.openxmlformats.org/officeDocument/2006/customXml" ds:itemID="{A979E852-3510-49C7-BD9B-3872655F26F9}">
  <ds:schemaRefs/>
</ds:datastoreItem>
</file>

<file path=customXml/itemProps13.xml><?xml version="1.0" encoding="utf-8"?>
<ds:datastoreItem xmlns:ds="http://schemas.openxmlformats.org/officeDocument/2006/customXml" ds:itemID="{5A55DFB7-1708-4BB6-8DBF-B4F754D0401D}">
  <ds:schemaRefs/>
</ds:datastoreItem>
</file>

<file path=customXml/itemProps14.xml><?xml version="1.0" encoding="utf-8"?>
<ds:datastoreItem xmlns:ds="http://schemas.openxmlformats.org/officeDocument/2006/customXml" ds:itemID="{1AE7A2DA-7765-40B2-A4AB-5A4E39B9EBED}">
  <ds:schemaRefs/>
</ds:datastoreItem>
</file>

<file path=customXml/itemProps15.xml><?xml version="1.0" encoding="utf-8"?>
<ds:datastoreItem xmlns:ds="http://schemas.openxmlformats.org/officeDocument/2006/customXml" ds:itemID="{332CB479-7C1E-4F9F-A4FA-C46137E3FA88}">
  <ds:schemaRefs/>
</ds:datastoreItem>
</file>

<file path=customXml/itemProps16.xml><?xml version="1.0" encoding="utf-8"?>
<ds:datastoreItem xmlns:ds="http://schemas.openxmlformats.org/officeDocument/2006/customXml" ds:itemID="{1206285D-4987-41CC-A416-CE4068FFF698}">
  <ds:schemaRefs/>
</ds:datastoreItem>
</file>

<file path=customXml/itemProps17.xml><?xml version="1.0" encoding="utf-8"?>
<ds:datastoreItem xmlns:ds="http://schemas.openxmlformats.org/officeDocument/2006/customXml" ds:itemID="{644F3893-961D-4576-A3F6-B9D294A72F7F}">
  <ds:schemaRefs/>
</ds:datastoreItem>
</file>

<file path=customXml/itemProps18.xml><?xml version="1.0" encoding="utf-8"?>
<ds:datastoreItem xmlns:ds="http://schemas.openxmlformats.org/officeDocument/2006/customXml" ds:itemID="{F1EA4C21-DC49-4CA7-8F81-9A0009E18AAB}">
  <ds:schemaRefs/>
</ds:datastoreItem>
</file>

<file path=customXml/itemProps19.xml><?xml version="1.0" encoding="utf-8"?>
<ds:datastoreItem xmlns:ds="http://schemas.openxmlformats.org/officeDocument/2006/customXml" ds:itemID="{51DE9040-AA0A-41CD-B2F3-E7416FBF9067}">
  <ds:schemaRefs/>
</ds:datastoreItem>
</file>

<file path=customXml/itemProps2.xml><?xml version="1.0" encoding="utf-8"?>
<ds:datastoreItem xmlns:ds="http://schemas.openxmlformats.org/officeDocument/2006/customXml" ds:itemID="{EDAB600F-BA1D-4E20-957D-7FDC71D17A4D}">
  <ds:schemaRefs/>
</ds:datastoreItem>
</file>

<file path=customXml/itemProps20.xml><?xml version="1.0" encoding="utf-8"?>
<ds:datastoreItem xmlns:ds="http://schemas.openxmlformats.org/officeDocument/2006/customXml" ds:itemID="{FEB96A45-CD64-464F-911F-445276DEB031}">
  <ds:schemaRefs/>
</ds:datastoreItem>
</file>

<file path=customXml/itemProps21.xml><?xml version="1.0" encoding="utf-8"?>
<ds:datastoreItem xmlns:ds="http://schemas.openxmlformats.org/officeDocument/2006/customXml" ds:itemID="{6707FBA2-47BF-43FF-8A23-D27BD3502D1F}">
  <ds:schemaRefs/>
</ds:datastoreItem>
</file>

<file path=customXml/itemProps22.xml><?xml version="1.0" encoding="utf-8"?>
<ds:datastoreItem xmlns:ds="http://schemas.openxmlformats.org/officeDocument/2006/customXml" ds:itemID="{BCF517FD-028E-4AAA-A98A-989ACAEFB956}">
  <ds:schemaRefs/>
</ds:datastoreItem>
</file>

<file path=customXml/itemProps23.xml><?xml version="1.0" encoding="utf-8"?>
<ds:datastoreItem xmlns:ds="http://schemas.openxmlformats.org/officeDocument/2006/customXml" ds:itemID="{403C5EF3-E68B-4465-ABE8-43D8F70FCDE3}">
  <ds:schemaRefs/>
</ds:datastoreItem>
</file>

<file path=customXml/itemProps24.xml><?xml version="1.0" encoding="utf-8"?>
<ds:datastoreItem xmlns:ds="http://schemas.openxmlformats.org/officeDocument/2006/customXml" ds:itemID="{4CF11749-902B-4DBA-911A-61AF0E46F3CA}">
  <ds:schemaRefs/>
</ds:datastoreItem>
</file>

<file path=customXml/itemProps3.xml><?xml version="1.0" encoding="utf-8"?>
<ds:datastoreItem xmlns:ds="http://schemas.openxmlformats.org/officeDocument/2006/customXml" ds:itemID="{875BFCCA-F376-4A28-802E-D97B7F1C28D7}">
  <ds:schemaRefs/>
</ds:datastoreItem>
</file>

<file path=customXml/itemProps4.xml><?xml version="1.0" encoding="utf-8"?>
<ds:datastoreItem xmlns:ds="http://schemas.openxmlformats.org/officeDocument/2006/customXml" ds:itemID="{D60A5159-AF2A-440B-A40A-535C3C2D3210}">
  <ds:schemaRefs/>
</ds:datastoreItem>
</file>

<file path=customXml/itemProps5.xml><?xml version="1.0" encoding="utf-8"?>
<ds:datastoreItem xmlns:ds="http://schemas.openxmlformats.org/officeDocument/2006/customXml" ds:itemID="{39EFADEF-9BD3-4AD6-B0CC-297D592A2399}">
  <ds:schemaRefs/>
</ds:datastoreItem>
</file>

<file path=customXml/itemProps6.xml><?xml version="1.0" encoding="utf-8"?>
<ds:datastoreItem xmlns:ds="http://schemas.openxmlformats.org/officeDocument/2006/customXml" ds:itemID="{2EB97694-9C4C-410E-B82D-C5D9758B11AA}">
  <ds:schemaRefs/>
</ds:datastoreItem>
</file>

<file path=customXml/itemProps7.xml><?xml version="1.0" encoding="utf-8"?>
<ds:datastoreItem xmlns:ds="http://schemas.openxmlformats.org/officeDocument/2006/customXml" ds:itemID="{E216647D-A1F5-47E1-82CF-799DB7FF4E6A}">
  <ds:schemaRefs/>
</ds:datastoreItem>
</file>

<file path=customXml/itemProps8.xml><?xml version="1.0" encoding="utf-8"?>
<ds:datastoreItem xmlns:ds="http://schemas.openxmlformats.org/officeDocument/2006/customXml" ds:itemID="{E8B16E70-FFC8-4226-8385-A51A0D2AA829}">
  <ds:schemaRefs/>
</ds:datastoreItem>
</file>

<file path=customXml/itemProps9.xml><?xml version="1.0" encoding="utf-8"?>
<ds:datastoreItem xmlns:ds="http://schemas.openxmlformats.org/officeDocument/2006/customXml" ds:itemID="{E14AE487-9036-40A5-9CBC-579FACC3004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ZF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Rischard Jan Peter CLD IVX</dc:creator>
  <cp:keywords>Public</cp:keywords>
  <cp:lastModifiedBy>Karl-Georg Schmiedel</cp:lastModifiedBy>
  <dcterms:created xsi:type="dcterms:W3CDTF">2017-10-23T10:31:34Z</dcterms:created>
  <dcterms:modified xsi:type="dcterms:W3CDTF">2024-09-15T08:02:27Z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en-ID">
    <vt:lpwstr>ZVQCQPLZLJENNC8JS5TW5WSDX1</vt:lpwstr>
  </property>
  <property fmtid="{D5CDD505-2E9C-101B-9397-08002B2CF9AE}" pid="3" name="NovaPath-Version">
    <vt:lpwstr>3.4.10.11016</vt:lpwstr>
  </property>
  <property fmtid="{D5CDD505-2E9C-101B-9397-08002B2CF9AE}" pid="4" name="Klassifizierung">
    <vt:lpwstr>Public</vt:lpwstr>
  </property>
  <property fmtid="{D5CDD505-2E9C-101B-9397-08002B2CF9AE}" pid="5" name="Klassifizierungs-Id">
    <vt:lpwstr>1010</vt:lpwstr>
  </property>
  <property fmtid="{D5CDD505-2E9C-101B-9397-08002B2CF9AE}" pid="6" name="Klassifizierungs-Datum">
    <vt:lpwstr>10/23/2017 13:02:51</vt:lpwstr>
  </property>
</Properties>
</file>